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!CFI Drive\Marketplace\z FILE DUMP\ORGANIZED TO DO\"/>
    </mc:Choice>
  </mc:AlternateContent>
  <xr:revisionPtr revIDLastSave="0" documentId="13_ncr:1_{60710C44-9713-40BC-BACF-79771A535C49}" xr6:coauthVersionLast="43" xr6:coauthVersionMax="43" xr10:uidLastSave="{00000000-0000-0000-0000-000000000000}"/>
  <bookViews>
    <workbookView xWindow="-110" yWindow="-110" windowWidth="25820" windowHeight="14160" xr2:uid="{9160106B-9CC1-42A3-A339-5AFBDA595A3C}"/>
  </bookViews>
  <sheets>
    <sheet name="Capital Expenditures Budget" sheetId="2" r:id="rId1"/>
  </sheets>
  <externalReferences>
    <externalReference r:id="rId2"/>
    <externalReference r:id="rId3"/>
    <externalReference r:id="rId4"/>
  </externalReferences>
  <definedNames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FALSE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1</definedName>
    <definedName name="_AtRisk_SimSetting_StdRecalcWithoutRiskStaticPercentile" hidden="1">0.5</definedName>
    <definedName name="Année">#REF!</definedName>
    <definedName name="DATE_MONTH">[2]Dimensions!$D$10</definedName>
    <definedName name="DATE_NUM">[3]Cover!$D$4</definedName>
    <definedName name="EPMWorkbookOptions_1" hidden="1">"5TwAAB|LCAAAAAAABADtvQdgHEmWJSYvbcp7f0r1StfgdKEIgGATJNiQQBDswYjN5pLsHWlHIymrKoHKZVZlXWYWQMztnbz33nvvvffee||997o7nU4n99//P1xmZAFs9s5K2smeIYCqyB8/fnwfPyIe/x7vFmV6mddNUS0/|2h3vPNRmi|n1axYXnz20bo939799KPf4|g3Th5/t6rfTqrq7Zerlpo2Kb23bB69a4rPPpq37erR3btXV1fjq3v"</definedName>
    <definedName name="EPMWorkbookOptions_10" hidden="1">"zhOR4dvb8y5|3qcqQFCdfnnz79Pd||f95nfwNUePF6eevvvz/Oi3|32Ofnj3/8rs/ROv06f|7rROoYVXQw4c/YjO/2a1aDbDZ2Ys3lEP|8ofIaQ/|381pShAb5z1//vvTRyc/0mxBs1u1GmC5Vy/f0KLFq9MXJz9M9/vg/91s5xHFsN5Xr5/|iOn8ZrdqNcB0b86||PrJrPfntof/7|Y2UMOw2R4NbfzF8e/z/3Ve|4ZosTd|dvrkR7RQWnxx/P"</definedName>
    <definedName name="EPMWorkbookOptions_11" hidden="1">"/51eVviBb3fkQLjxbfOX7x/3Va/L/HNv3k6avXZ1|||CGap92d/3fbJ6WIdcJP3nz1//015W|IGE||evr56Zvf//8PKcn/94jgF6fHr796dfr6hymDu//vlkFDEmI5|t9PvPn/fDDyzRDi9/kRIYQQL09fnX359Ozk/|vUiCqhr6eEbtEowCbe6PHd49WqLKZZS3Ds58GnpjlBq5ZLUgD02dOszfhj/8M3VXfwj1/l53XezL9cfrnKl0fnWdnkj"</definedName>
    <definedName name="EPMWorkbookOptions_12" hidden="1">"||GH3K7kzLPagD9cvk6u8xNy|7H3Pa7Vf12UlVvSV|1rI5M6/4XYfurGc|aa/jlSsb3/wCruYdmgWEAAA=="</definedName>
    <definedName name="EPMWorkbookOptions_2" hidden="1">"jqr64u7ezs3v39/7i|evpPF9k28WyabPlNP/IvjW7|a2PqNc0fXxSLZf5FH2|qU7WdZ0v258s8iv|Mvj6adZm|il9/iJb5NKb7anNF6t1XXBXXzV5/bLOz3OCN83HhNBHR7//s5df/P5PXp588Xp35/f/nr50mS0nq|lVPpnll4Rdk63u0t93v//7f|/zky9fvD758tXL3//p6U/i7|Pf/|Xz4xcvzl58Tn|dZ2WTf//xXeDhsDpercpimnkUvD"</definedName>
    <definedName name="EPMWorkbookOptions_3" hidden="1">"V2BkYIxftYB33k4dHpXgjmaJjeHfzq28Vsli|fFot82TCyw00dok3Qhlq9nldXFsZJVVb1UVuv88d3I19sepVHEXmzNzp60X45jNdtW/ntvloWv2idc4cnX75|c3L64s3pq8d3Y99vAiNjJaG6v7N772DXAxCjAr/7ZT3L66Odx3fllyj0ZlVm1y/rapXX7XVnrrTR86xpX|clyUo||yJfTEjkI83CqY02oCbyvjfk7zmafH/8vW/v0j/Hz5///"</definedName>
    <definedName name="EPMWorkbookOptions_4" hidden="1">"u7T1yQKvbcGoH|7yOusns6vXdOU9MyjZVF|9hG44KPoCPndyHzc7t3Hd28a9zdFmJOT/Z3dvZ0fEcQQ5POzFyc/efzi9z85|RFNAiZ58CMmcUzy1evj/x9wyOO7t9HDnln4WbNiT4/fHL9|dfL1TdjOzv7Bzs7tLdju/7stmNLD8Nu93//Nl29|f/Ph/8e57huiyc7vf/bi5VdvfkQNnxq////nXZv/d|mkN7/Py9OvrZTu3bt/f39///ZKae//"</definedName>
    <definedName name="EPMWorkbookOptions_5" hidden="1">"/UoJBLFO9RdffvXi57UABtR48eKr4|e//|vj5z|iiFDk6Zvff2fn3o|oIdR49vz48/|v0|L/Rcr59M3x2fOvrZo/fbC7c3Dw4Paq|d7/y1Uzk8Ow2osvf3/94P/j/PbNkIN95/9f0OP/PfJH4fDZm9/na8sfxWuffnrv3nsEbPv/7xZAoYfNDyAb/8XnX/y8dY465JCc2o|IYXJHP6KESMlzrFj9iBggxunv//nzL5/8fz94|H|PiaKlx|OTE4S"</definedName>
    <definedName name="EPMWorkbookOptions_6" hidden="1">"oX99MvffK2P3/d5spRxMbttLKmPv05zZ99A2w3zdImE93dnd/3q559Onx|uHDvd2dF6ff/RFJLEmOnx|/ohD///s5|f/3aG1OY5989erV6YuTD4gv3ltxf/r/bsUdkMXw39kJ1oX|v|8zfNNEOTl||iOShCT56vX/50ny/x4d9erlz4WGevD/bg3lEcXw3f8PmO4bpMbZ/|e9hG|QGP8/UNH/79FHb86||Pqr1O|viA7|362IQA3DZns7Ow/Hv8"</definedName>
    <definedName name="EPMWorkbookOptions_7" hidden="1">"|r/6|z2jdDit398dPTn7dKqEOLez9iC0OKvR|RwknI//dJ8f8eu/STp69en3354odomh7|v9s0KUFsivHkzVc/f6P3DjGefPX089OftwumHWI8|/LV6cnx6zef/39|qfD/Pdroi9Pj11|9On39Q1RHuzv/79ZHhiTEcfQ/SmSfffn052|YGlLj93nzowj1vRoF2MQbPb57vFqVxTRrCY79PPjUNCdo1XJJiNNnT7M244/9D99U3cE/fpWf13kz/"</definedName>
    <definedName name="EPMWorkbookOptions_8" hidden="1">"3L55SpfHoFyj||Gn3GzkzLPasD8cvk6u8yPzrOyoZbdj7ntd6v67aSq3pKUtkxF07r/Rdj|asaT5hp|uZLh/T9iqvmo5TwAAA=="</definedName>
    <definedName name="EPMWorkbookOptions_9" hidden="1">"CfLiy99fP/gROeifz4U/np9|/v/9mPj/PSqJgpPj169OvrZOunfv/v39/f3b66T/l|ejlB6G6e79/m||fPP7mw9/xHVes1u12sB1b36fl19/WfjTB7s7BwcPbs929/5fxXZRtgNBbOrvC3bFfsRwXrNbtRpiuNM3x2cf5Hl9|um9e|/heu3/v5zfmB6ep6Ef/IjhvGa3ajXAcKcv3py9|X2|PsO9d17q/v|7GU7oYRju1fPPv/j/Oq99M5T4eR/"</definedName>
    <definedName name="EV__EVCOM_OPTIONS__" hidden="1">8</definedName>
    <definedName name="EV__EXPOPTIONS__" hidden="1">1</definedName>
    <definedName name="EV__LASTREFTIME__" hidden="1">"(GMT-05:00)2012-01-25 10:06:37"</definedName>
    <definedName name="EV__MAXEXPCOLS__" hidden="1">100</definedName>
    <definedName name="EV__MAXEXPROWS__" hidden="1">1000</definedName>
    <definedName name="EV__MEMORYCVW__" hidden="1">0</definedName>
    <definedName name="EV__USERCHANGEOPTIONS__" hidden="1">1</definedName>
    <definedName name="EV__WBEVMODE__" hidden="1">1</definedName>
    <definedName name="EV__WBREFOPTIONS__" hidden="1">134217735</definedName>
    <definedName name="EV__WBVERSION__" hidden="1">0</definedName>
    <definedName name="IQ_ADDIN" hidden="1">"AUTO"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43412.7003240741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KlxToolbarCONTROLS">"TCONSOLPPA"</definedName>
    <definedName name="KlxToolbarCURRENCY">"TUSD"</definedName>
    <definedName name="KlxToolbarENTITIES">"GCONSLEGAL"</definedName>
    <definedName name="MEWarning" hidden="1">1</definedName>
    <definedName name="Pal_Workbook_GUID" hidden="1">"V99KUDDQUTKVAM9IENJTI98F"</definedName>
    <definedName name="PERIOD_BIG">[2]Dimensions!$Q$12</definedName>
    <definedName name="_xlnm.Print_Area" localSheetId="0">'Capital Expenditures Budget'!$A$1:$G$98</definedName>
    <definedName name="Print_Area_MI">#REF!</definedName>
    <definedName name="_xlnm.Print_Titles" localSheetId="0">'Capital Expenditures Budget'!$4:$5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2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TRUE</definedName>
    <definedName name="SOUS_DOM">#REF!</definedName>
    <definedName name="VALIDATION">#REF!</definedName>
    <definedName name="VERSION_2B">[2]Dimensions!$Q$18</definedName>
    <definedName name="VERSION_COMPARE">[2]Dimensions!$D$34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8" i="2" l="1"/>
  <c r="D95" i="2"/>
  <c r="C94" i="2"/>
  <c r="E94" i="2" s="1"/>
  <c r="F94" i="2" s="1"/>
  <c r="C91" i="2"/>
  <c r="E91" i="2" s="1"/>
  <c r="F91" i="2" s="1"/>
  <c r="C88" i="2"/>
  <c r="E88" i="2" s="1"/>
  <c r="F88" i="2" s="1"/>
  <c r="C84" i="2"/>
  <c r="E84" i="2" s="1"/>
  <c r="F84" i="2" s="1"/>
  <c r="C81" i="2"/>
  <c r="E81" i="2" s="1"/>
  <c r="F81" i="2" s="1"/>
  <c r="C78" i="2"/>
  <c r="E78" i="2" s="1"/>
  <c r="F78" i="2" s="1"/>
  <c r="C73" i="2"/>
  <c r="C70" i="2"/>
  <c r="E70" i="2" s="1"/>
  <c r="F70" i="2" s="1"/>
  <c r="C66" i="2"/>
  <c r="E66" i="2" s="1"/>
  <c r="F66" i="2" s="1"/>
  <c r="D50" i="2"/>
  <c r="C21" i="2"/>
  <c r="E21" i="2" s="1"/>
  <c r="F21" i="2" s="1"/>
  <c r="C28" i="2"/>
  <c r="E28" i="2" s="1"/>
  <c r="F28" i="2" s="1"/>
  <c r="C95" i="2" l="1"/>
  <c r="E73" i="2"/>
  <c r="F73" i="2" s="1"/>
  <c r="C25" i="2"/>
  <c r="E25" i="2" s="1"/>
  <c r="F25" i="2" s="1"/>
  <c r="C49" i="2"/>
  <c r="E49" i="2" s="1"/>
  <c r="F49" i="2" s="1"/>
  <c r="C43" i="2"/>
  <c r="E43" i="2" s="1"/>
  <c r="F43" i="2" s="1"/>
  <c r="C33" i="2"/>
  <c r="C39" i="2"/>
  <c r="E39" i="2" s="1"/>
  <c r="F39" i="2" s="1"/>
  <c r="C46" i="2"/>
  <c r="E46" i="2" s="1"/>
  <c r="F46" i="2" s="1"/>
  <c r="E95" i="2" l="1"/>
  <c r="F95" i="2" s="1"/>
  <c r="C36" i="2"/>
  <c r="E36" i="2" s="1"/>
  <c r="F36" i="2" s="1"/>
  <c r="E33" i="2"/>
  <c r="F33" i="2" s="1"/>
  <c r="C50" i="2" l="1"/>
  <c r="E50" i="2" l="1"/>
  <c r="F50" i="2" s="1"/>
  <c r="C98" i="2"/>
  <c r="E98" i="2" s="1"/>
  <c r="F98" i="2" s="1"/>
</calcChain>
</file>

<file path=xl/sharedStrings.xml><?xml version="1.0" encoding="utf-8"?>
<sst xmlns="http://schemas.openxmlformats.org/spreadsheetml/2006/main" count="103" uniqueCount="50">
  <si>
    <t>CAPITAL BUDGET TEMPLATE</t>
  </si>
  <si>
    <t>[Date]</t>
  </si>
  <si>
    <t xml:space="preserve">CAPITAL BUDGET                    </t>
  </si>
  <si>
    <t>EXPENDITURES</t>
  </si>
  <si>
    <t>Variance</t>
  </si>
  <si>
    <t>COMMENTS</t>
  </si>
  <si>
    <t>(USD, $000s)</t>
  </si>
  <si>
    <t>$</t>
  </si>
  <si>
    <t>%</t>
  </si>
  <si>
    <t>BUSINESS UNIT 1</t>
  </si>
  <si>
    <t>Information Systems</t>
  </si>
  <si>
    <t>Subtotal</t>
  </si>
  <si>
    <t>Finance Budgeting</t>
  </si>
  <si>
    <t>Internal Audit</t>
  </si>
  <si>
    <t>Operations</t>
  </si>
  <si>
    <t>Treasury</t>
  </si>
  <si>
    <t>Environment</t>
  </si>
  <si>
    <t>Project Development</t>
  </si>
  <si>
    <t>Other</t>
  </si>
  <si>
    <t>Office</t>
  </si>
  <si>
    <t>TOTAL BUSINESS UNIT 1</t>
  </si>
  <si>
    <t>BUSINESS UNIT 2</t>
  </si>
  <si>
    <t>TOTAL BUSINESS UNIT 2</t>
  </si>
  <si>
    <t>CONSOLIDATED TOTAL</t>
  </si>
  <si>
    <t>Data Warehouse Project (Phase 3)</t>
  </si>
  <si>
    <t>Email System Upgrade and Archiving</t>
  </si>
  <si>
    <t>Enterprise Network Upgrade</t>
  </si>
  <si>
    <t>Training Program Material Development</t>
  </si>
  <si>
    <t>Enhanced Video Conferencing</t>
  </si>
  <si>
    <t>SAP Usability Improvements</t>
  </si>
  <si>
    <t>Desktop Image Distribution Soft. Implementation</t>
  </si>
  <si>
    <t>Sourcing Software Pilot</t>
  </si>
  <si>
    <t>Internal Audit Software</t>
  </si>
  <si>
    <t>Capital Consulting - Projects Framework / Stage gating</t>
  </si>
  <si>
    <t>Office renovations</t>
  </si>
  <si>
    <t>Technical equipment</t>
  </si>
  <si>
    <t>Rescue vehicles and associated parts</t>
  </si>
  <si>
    <t>Other equipment required for operations</t>
  </si>
  <si>
    <t>Software and computers</t>
  </si>
  <si>
    <t>General</t>
  </si>
  <si>
    <t>Software Purchase - Project Management Tools</t>
  </si>
  <si>
    <t>Contingency and Unforseen Capex</t>
  </si>
  <si>
    <t xml:space="preserve">IT Maintenance </t>
  </si>
  <si>
    <t>Budget</t>
  </si>
  <si>
    <t>Workflow Forms and IT Development</t>
  </si>
  <si>
    <t>IT Implementation</t>
  </si>
  <si>
    <t>Corporate Datacenter Consolidation</t>
  </si>
  <si>
    <t>SAP Landscape Consolidation</t>
  </si>
  <si>
    <t>Treasury Management System</t>
  </si>
  <si>
    <t>Software Purchase - Incident Reporting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</si>
</sst>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13" x14ac:knownFonts="1">
    <font>
      <sz val="11"/>
      <color theme="1"/>
      <name val="Arial Narrow"/>
      <family val="2"/>
    </font>
    <font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0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9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2" applyFont="1"/>
    <xf numFmtId="0" fontId="2" fillId="0" borderId="0" xfId="2" applyFill="1" applyBorder="1" applyAlignment="1">
      <alignment wrapText="1"/>
    </xf>
    <xf numFmtId="164" fontId="0" fillId="0" borderId="0" xfId="3" applyNumberFormat="1" applyFont="1" applyFill="1" applyBorder="1"/>
    <xf numFmtId="0" fontId="2" fillId="0" borderId="0" xfId="2" applyFill="1" applyBorder="1"/>
    <xf numFmtId="0" fontId="2" fillId="0" borderId="0" xfId="2"/>
    <xf numFmtId="0" fontId="4" fillId="2" borderId="1" xfId="2" applyFont="1" applyFill="1" applyBorder="1" applyAlignment="1">
      <alignment horizontal="left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left" vertical="center" wrapText="1"/>
    </xf>
    <xf numFmtId="0" fontId="4" fillId="2" borderId="2" xfId="2" applyFont="1" applyFill="1" applyBorder="1" applyAlignment="1">
      <alignment horizontal="center" vertical="center" wrapText="1"/>
    </xf>
    <xf numFmtId="164" fontId="4" fillId="2" borderId="2" xfId="3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/>
    </xf>
    <xf numFmtId="0" fontId="6" fillId="0" borderId="2" xfId="2" applyFont="1" applyFill="1" applyBorder="1"/>
    <xf numFmtId="0" fontId="7" fillId="0" borderId="2" xfId="2" applyFont="1" applyFill="1" applyBorder="1" applyAlignment="1">
      <alignment horizontal="left" wrapText="1"/>
    </xf>
    <xf numFmtId="164" fontId="6" fillId="0" borderId="2" xfId="3" applyNumberFormat="1" applyFont="1" applyFill="1" applyBorder="1"/>
    <xf numFmtId="9" fontId="6" fillId="0" borderId="2" xfId="4" applyFont="1" applyFill="1" applyBorder="1"/>
    <xf numFmtId="0" fontId="7" fillId="3" borderId="2" xfId="2" applyFont="1" applyFill="1" applyBorder="1" applyAlignment="1">
      <alignment horizontal="left" wrapText="1"/>
    </xf>
    <xf numFmtId="164" fontId="7" fillId="3" borderId="2" xfId="3" applyNumberFormat="1" applyFont="1" applyFill="1" applyBorder="1" applyAlignment="1">
      <alignment horizontal="left"/>
    </xf>
    <xf numFmtId="0" fontId="7" fillId="3" borderId="2" xfId="2" applyFont="1" applyFill="1" applyBorder="1" applyAlignment="1">
      <alignment horizontal="left"/>
    </xf>
    <xf numFmtId="0" fontId="7" fillId="3" borderId="2" xfId="2" applyFont="1" applyFill="1" applyBorder="1" applyAlignment="1">
      <alignment horizontal="right"/>
    </xf>
    <xf numFmtId="0" fontId="7" fillId="0" borderId="0" xfId="2" applyFont="1" applyFill="1" applyBorder="1"/>
    <xf numFmtId="0" fontId="8" fillId="3" borderId="2" xfId="2" applyFont="1" applyFill="1" applyBorder="1" applyAlignment="1">
      <alignment horizontal="left" indent="1"/>
    </xf>
    <xf numFmtId="164" fontId="7" fillId="4" borderId="2" xfId="3" applyNumberFormat="1" applyFont="1" applyFill="1" applyBorder="1" applyAlignment="1">
      <alignment horizontal="left"/>
    </xf>
    <xf numFmtId="0" fontId="7" fillId="3" borderId="2" xfId="2" applyFont="1" applyFill="1" applyBorder="1"/>
    <xf numFmtId="0" fontId="8" fillId="3" borderId="2" xfId="5" applyFont="1" applyFill="1" applyBorder="1" applyAlignment="1">
      <alignment horizontal="left" indent="1"/>
    </xf>
    <xf numFmtId="0" fontId="7" fillId="3" borderId="2" xfId="5" applyFont="1" applyFill="1" applyBorder="1" applyAlignment="1">
      <alignment horizontal="left" wrapText="1"/>
    </xf>
    <xf numFmtId="164" fontId="7" fillId="3" borderId="2" xfId="6" applyNumberFormat="1" applyFont="1" applyFill="1" applyBorder="1" applyAlignment="1">
      <alignment horizontal="left"/>
    </xf>
    <xf numFmtId="164" fontId="7" fillId="4" borderId="2" xfId="6" applyNumberFormat="1" applyFont="1" applyFill="1" applyBorder="1" applyAlignment="1">
      <alignment horizontal="left"/>
    </xf>
    <xf numFmtId="0" fontId="7" fillId="3" borderId="2" xfId="5" applyFont="1" applyFill="1" applyBorder="1" applyAlignment="1">
      <alignment horizontal="left"/>
    </xf>
    <xf numFmtId="0" fontId="7" fillId="3" borderId="2" xfId="5" applyFont="1" applyFill="1" applyBorder="1" applyAlignment="1">
      <alignment horizontal="right"/>
    </xf>
    <xf numFmtId="0" fontId="7" fillId="0" borderId="0" xfId="5" applyFont="1" applyFill="1" applyBorder="1"/>
    <xf numFmtId="0" fontId="2" fillId="0" borderId="0" xfId="5"/>
    <xf numFmtId="0" fontId="7" fillId="3" borderId="4" xfId="2" applyFont="1" applyFill="1" applyBorder="1" applyAlignment="1">
      <alignment horizontal="left" wrapText="1"/>
    </xf>
    <xf numFmtId="0" fontId="7" fillId="3" borderId="10" xfId="2" applyFont="1" applyFill="1" applyBorder="1" applyAlignment="1">
      <alignment horizontal="left" wrapText="1"/>
    </xf>
    <xf numFmtId="0" fontId="7" fillId="3" borderId="0" xfId="2" applyFont="1" applyFill="1" applyBorder="1"/>
    <xf numFmtId="0" fontId="2" fillId="3" borderId="0" xfId="2" applyFill="1"/>
    <xf numFmtId="164" fontId="7" fillId="3" borderId="11" xfId="3" applyNumberFormat="1" applyFont="1" applyFill="1" applyBorder="1" applyAlignment="1">
      <alignment horizontal="left"/>
    </xf>
    <xf numFmtId="164" fontId="7" fillId="4" borderId="11" xfId="3" applyNumberFormat="1" applyFont="1" applyFill="1" applyBorder="1" applyAlignment="1">
      <alignment horizontal="left"/>
    </xf>
    <xf numFmtId="0" fontId="7" fillId="3" borderId="11" xfId="2" applyFont="1" applyFill="1" applyBorder="1" applyAlignment="1">
      <alignment horizontal="left"/>
    </xf>
    <xf numFmtId="0" fontId="7" fillId="3" borderId="11" xfId="2" applyFont="1" applyFill="1" applyBorder="1" applyAlignment="1">
      <alignment horizontal="right"/>
    </xf>
    <xf numFmtId="0" fontId="6" fillId="5" borderId="2" xfId="2" applyFont="1" applyFill="1" applyBorder="1"/>
    <xf numFmtId="0" fontId="7" fillId="5" borderId="2" xfId="2" applyFont="1" applyFill="1" applyBorder="1" applyAlignment="1">
      <alignment horizontal="left" wrapText="1"/>
    </xf>
    <xf numFmtId="164" fontId="7" fillId="5" borderId="2" xfId="3" applyNumberFormat="1" applyFont="1" applyFill="1" applyBorder="1" applyAlignment="1">
      <alignment horizontal="left"/>
    </xf>
    <xf numFmtId="0" fontId="7" fillId="5" borderId="2" xfId="2" applyFont="1" applyFill="1" applyBorder="1" applyAlignment="1">
      <alignment horizontal="left"/>
    </xf>
    <xf numFmtId="0" fontId="7" fillId="5" borderId="2" xfId="2" applyFont="1" applyFill="1" applyBorder="1" applyAlignment="1">
      <alignment horizontal="right"/>
    </xf>
    <xf numFmtId="0" fontId="8" fillId="6" borderId="3" xfId="2" applyFont="1" applyFill="1" applyBorder="1" applyAlignment="1">
      <alignment horizontal="left" indent="1"/>
    </xf>
    <xf numFmtId="0" fontId="8" fillId="6" borderId="3" xfId="2" applyFont="1" applyFill="1" applyBorder="1" applyAlignment="1">
      <alignment horizontal="left" wrapText="1"/>
    </xf>
    <xf numFmtId="164" fontId="8" fillId="6" borderId="3" xfId="3" applyNumberFormat="1" applyFont="1" applyFill="1" applyBorder="1" applyAlignment="1">
      <alignment horizontal="left"/>
    </xf>
    <xf numFmtId="0" fontId="8" fillId="6" borderId="3" xfId="5" applyFont="1" applyFill="1" applyBorder="1" applyAlignment="1">
      <alignment horizontal="left" indent="1"/>
    </xf>
    <xf numFmtId="0" fontId="8" fillId="6" borderId="3" xfId="5" applyFont="1" applyFill="1" applyBorder="1" applyAlignment="1">
      <alignment horizontal="left" wrapText="1"/>
    </xf>
    <xf numFmtId="164" fontId="8" fillId="6" borderId="3" xfId="6" applyNumberFormat="1" applyFont="1" applyFill="1" applyBorder="1" applyAlignment="1">
      <alignment horizontal="left"/>
    </xf>
    <xf numFmtId="0" fontId="6" fillId="7" borderId="4" xfId="2" applyFont="1" applyFill="1" applyBorder="1"/>
    <xf numFmtId="0" fontId="7" fillId="7" borderId="4" xfId="2" applyFont="1" applyFill="1" applyBorder="1" applyAlignment="1">
      <alignment horizontal="left" wrapText="1"/>
    </xf>
    <xf numFmtId="164" fontId="6" fillId="7" borderId="5" xfId="3" applyNumberFormat="1" applyFont="1" applyFill="1" applyBorder="1"/>
    <xf numFmtId="9" fontId="6" fillId="7" borderId="5" xfId="4" applyFont="1" applyFill="1" applyBorder="1"/>
    <xf numFmtId="0" fontId="4" fillId="8" borderId="8" xfId="2" applyFont="1" applyFill="1" applyBorder="1" applyAlignment="1"/>
    <xf numFmtId="0" fontId="11" fillId="8" borderId="9" xfId="2" applyFont="1" applyFill="1" applyBorder="1" applyAlignment="1">
      <alignment horizontal="left" wrapText="1"/>
    </xf>
    <xf numFmtId="164" fontId="4" fillId="8" borderId="9" xfId="3" applyNumberFormat="1" applyFont="1" applyFill="1" applyBorder="1"/>
    <xf numFmtId="164" fontId="12" fillId="8" borderId="9" xfId="2" applyNumberFormat="1" applyFont="1" applyFill="1" applyBorder="1" applyAlignment="1">
      <alignment horizontal="left"/>
    </xf>
    <xf numFmtId="165" fontId="12" fillId="8" borderId="9" xfId="4" applyNumberFormat="1" applyFont="1" applyFill="1" applyBorder="1" applyAlignment="1">
      <alignment horizontal="right"/>
    </xf>
    <xf numFmtId="9" fontId="7" fillId="3" borderId="2" xfId="1" applyFont="1" applyFill="1" applyBorder="1" applyAlignment="1">
      <alignment horizontal="right"/>
    </xf>
    <xf numFmtId="9" fontId="8" fillId="6" borderId="3" xfId="1" applyFont="1" applyFill="1" applyBorder="1" applyAlignment="1">
      <alignment horizontal="right"/>
    </xf>
    <xf numFmtId="0" fontId="4" fillId="2" borderId="1" xfId="3" applyNumberFormat="1" applyFont="1" applyFill="1" applyBorder="1" applyAlignment="1">
      <alignment horizontal="center" vertical="center" wrapText="1"/>
    </xf>
    <xf numFmtId="0" fontId="8" fillId="3" borderId="7" xfId="2" applyFont="1" applyFill="1" applyBorder="1" applyAlignment="1">
      <alignment horizontal="left" indent="1"/>
    </xf>
    <xf numFmtId="0" fontId="7" fillId="3" borderId="6" xfId="2" applyFont="1" applyFill="1" applyBorder="1" applyAlignment="1">
      <alignment horizontal="left" wrapText="1"/>
    </xf>
  </cellXfs>
  <cellStyles count="8">
    <cellStyle name="Comma 2 2" xfId="6" xr:uid="{BBCEC8C7-0D0D-4CCA-84F5-8AE41F8415B2}"/>
    <cellStyle name="Comma 30" xfId="3" xr:uid="{37EC5D7E-D5AA-4AB1-9B2E-C24C52040996}"/>
    <cellStyle name="Normal" xfId="0" builtinId="0"/>
    <cellStyle name="Normal 3 10 12" xfId="5" xr:uid="{04E56B01-9C76-4A7D-8F24-EA4ADB696012}"/>
    <cellStyle name="Normal 46" xfId="2" xr:uid="{8A377564-F1FB-4F50-B114-8FDD599C5826}"/>
    <cellStyle name="Percent" xfId="1" builtinId="5"/>
    <cellStyle name="Percent 19" xfId="4" xr:uid="{46112039-0B1D-4B4D-AE2E-604397DEBBE0}"/>
    <cellStyle name="Percent 2 47" xfId="7" xr:uid="{D8CDD159-88F4-477D-8B99-E636E4BC6C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rive/!CFI%20Drive/Marketplace/z%20FILE%20DUMP/2014%20G&amp;A%20Capex%20(DRAFT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R07A%20FRP%20Template4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CR02%20Exec%20Summary%20(Day%205)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ital Expenditures Budge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imensions"/>
      <sheetName val="COVER"/>
      <sheetName val="FI"/>
      <sheetName val="IS1"/>
      <sheetName val="IS2"/>
      <sheetName val="IS3"/>
      <sheetName val="COS1"/>
      <sheetName val="COS2"/>
      <sheetName val="COS3"/>
      <sheetName val="CV"/>
      <sheetName val="BS"/>
      <sheetName val="MI"/>
      <sheetName val="EPMFormattingSheet"/>
      <sheetName val="WSList"/>
    </sheetNames>
    <sheetDataSet>
      <sheetData sheetId="0"/>
      <sheetData sheetId="1">
        <row r="10">
          <cell r="D10" t="str">
            <v>2013.APR</v>
          </cell>
        </row>
        <row r="12">
          <cell r="Q12" t="str">
            <v>MONTHLY</v>
          </cell>
        </row>
        <row r="18">
          <cell r="Q18" t="str">
            <v>Budget</v>
          </cell>
        </row>
        <row r="34">
          <cell r="D34" t="str">
            <v>BUDGET_MGMT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Exec Summ"/>
      <sheetName val="Exec Consol"/>
      <sheetName val="Red Lake"/>
      <sheetName val="Musselwhite"/>
      <sheetName val="Porcupine"/>
      <sheetName val="Marigold"/>
      <sheetName val="Wharf"/>
      <sheetName val="Penasquito"/>
      <sheetName val="Los Filos"/>
      <sheetName val="El Sauzal"/>
      <sheetName val="Marlin"/>
      <sheetName val="Alumbrera"/>
      <sheetName val="Pueblo Viejo"/>
      <sheetName val="Eleonore"/>
      <sheetName val="Cerro Negro"/>
      <sheetName val="Cochenour"/>
      <sheetName val="El Morro"/>
      <sheetName val="Camino Rojo"/>
      <sheetName val="Cerro Blanco"/>
      <sheetName val="Noche Buena"/>
      <sheetName val="Appendix"/>
      <sheetName val="Consol Prod"/>
      <sheetName val="Consol Sales"/>
      <sheetName val="Cash Costs"/>
      <sheetName val="All-in Costs"/>
      <sheetName val="Consol Capital"/>
      <sheetName val="Top 10"/>
      <sheetName val="Project Summary"/>
      <sheetName val="Cash Cost Detail"/>
      <sheetName val="Realized Price"/>
      <sheetName val="Consol Capital Detail"/>
      <sheetName val="Lookup Tables"/>
      <sheetName val="Instructions"/>
      <sheetName val="FORMATMaster"/>
      <sheetName val="FORMATCashCost"/>
      <sheetName val="FORMATProjectSummary"/>
      <sheetName val="CPT"/>
      <sheetName val="All-in (Periodic)"/>
      <sheetName val="All-in (QTD)"/>
      <sheetName val="All-in (YTD)"/>
      <sheetName val="WSList"/>
    </sheetNames>
    <sheetDataSet>
      <sheetData sheetId="0">
        <row r="4">
          <cell r="D4" t="str">
            <v>2013.JUN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59532-99AB-43B7-AADD-8BC267241330}">
  <dimension ref="A1:M98"/>
  <sheetViews>
    <sheetView showGridLines="0" tabSelected="1" zoomScaleNormal="100" zoomScaleSheetLayoutView="115" workbookViewId="0">
      <pane ySplit="5" topLeftCell="A6" activePane="bottomLeft" state="frozen"/>
      <selection pane="bottomLeft" activeCell="A3" sqref="A3"/>
    </sheetView>
  </sheetViews>
  <sheetFormatPr defaultColWidth="10.09765625" defaultRowHeight="14.5" x14ac:dyDescent="0.35"/>
  <cols>
    <col min="1" max="1" width="29.19921875" style="5" customWidth="1"/>
    <col min="2" max="2" width="53.69921875" style="2" customWidth="1"/>
    <col min="3" max="4" width="11.5" style="3" customWidth="1"/>
    <col min="5" max="6" width="11.5" style="4" customWidth="1"/>
    <col min="7" max="7" width="45.69921875" style="2" customWidth="1"/>
    <col min="8" max="12" width="10.09765625" style="4"/>
    <col min="13" max="13" width="10.19921875" style="4" customWidth="1"/>
    <col min="14" max="16384" width="10.09765625" style="5"/>
  </cols>
  <sheetData>
    <row r="1" spans="1:13" ht="15.5" x14ac:dyDescent="0.35">
      <c r="A1" s="1" t="s">
        <v>0</v>
      </c>
    </row>
    <row r="2" spans="1:13" ht="15.5" x14ac:dyDescent="0.35">
      <c r="A2" s="1" t="s">
        <v>1</v>
      </c>
    </row>
    <row r="4" spans="1:13" ht="25.5" customHeight="1" x14ac:dyDescent="0.35">
      <c r="A4" s="6" t="s">
        <v>2</v>
      </c>
      <c r="B4" s="7" t="s">
        <v>3</v>
      </c>
      <c r="C4" s="63">
        <v>2019</v>
      </c>
      <c r="D4" s="63">
        <v>2018</v>
      </c>
      <c r="E4" s="8" t="s">
        <v>4</v>
      </c>
      <c r="F4" s="8" t="s">
        <v>4</v>
      </c>
      <c r="G4" s="7" t="s">
        <v>5</v>
      </c>
    </row>
    <row r="5" spans="1:13" x14ac:dyDescent="0.35">
      <c r="A5" s="9" t="s">
        <v>6</v>
      </c>
      <c r="B5" s="10"/>
      <c r="C5" s="11" t="s">
        <v>43</v>
      </c>
      <c r="D5" s="11" t="s">
        <v>43</v>
      </c>
      <c r="E5" s="12" t="s">
        <v>7</v>
      </c>
      <c r="F5" s="12" t="s">
        <v>8</v>
      </c>
      <c r="G5" s="10"/>
    </row>
    <row r="6" spans="1:13" x14ac:dyDescent="0.35">
      <c r="A6" s="13"/>
      <c r="B6" s="14"/>
      <c r="C6" s="15"/>
      <c r="D6" s="15"/>
      <c r="E6" s="15"/>
      <c r="F6" s="16"/>
      <c r="G6" s="14"/>
    </row>
    <row r="7" spans="1:13" x14ac:dyDescent="0.35">
      <c r="A7" s="41" t="s">
        <v>9</v>
      </c>
      <c r="B7" s="42"/>
      <c r="C7" s="43"/>
      <c r="D7" s="43"/>
      <c r="E7" s="44"/>
      <c r="F7" s="45"/>
      <c r="G7" s="42"/>
      <c r="H7" s="21"/>
      <c r="I7" s="21"/>
      <c r="J7" s="21"/>
      <c r="K7" s="21"/>
      <c r="L7" s="21"/>
      <c r="M7" s="21"/>
    </row>
    <row r="8" spans="1:13" x14ac:dyDescent="0.35">
      <c r="A8" s="22"/>
      <c r="B8" s="17" t="s">
        <v>24</v>
      </c>
      <c r="C8" s="18">
        <v>2476.1904761904761</v>
      </c>
      <c r="D8" s="23"/>
      <c r="E8" s="18"/>
      <c r="F8" s="61"/>
      <c r="G8" s="17"/>
      <c r="H8" s="21"/>
      <c r="I8" s="21"/>
      <c r="J8" s="21"/>
      <c r="K8" s="21"/>
      <c r="L8" s="21"/>
      <c r="M8" s="21"/>
    </row>
    <row r="9" spans="1:13" x14ac:dyDescent="0.35">
      <c r="A9" s="24"/>
      <c r="B9" s="17" t="s">
        <v>47</v>
      </c>
      <c r="C9" s="18">
        <v>5714.2857142857138</v>
      </c>
      <c r="D9" s="23"/>
      <c r="E9" s="18"/>
      <c r="F9" s="61"/>
      <c r="G9" s="17"/>
      <c r="H9" s="21"/>
      <c r="I9" s="21"/>
      <c r="J9" s="21"/>
      <c r="K9" s="21"/>
      <c r="L9" s="21"/>
      <c r="M9" s="21"/>
    </row>
    <row r="10" spans="1:13" ht="15.75" customHeight="1" x14ac:dyDescent="0.35">
      <c r="A10" s="24"/>
      <c r="B10" s="14" t="s">
        <v>46</v>
      </c>
      <c r="C10" s="18">
        <v>809.52380952380952</v>
      </c>
      <c r="D10" s="23"/>
      <c r="E10" s="18"/>
      <c r="F10" s="61"/>
      <c r="G10" s="17"/>
      <c r="H10" s="21"/>
      <c r="I10" s="21"/>
      <c r="J10" s="21"/>
      <c r="K10" s="21"/>
      <c r="L10" s="21"/>
      <c r="M10" s="21"/>
    </row>
    <row r="11" spans="1:13" x14ac:dyDescent="0.35">
      <c r="A11" s="24"/>
      <c r="B11" s="14" t="s">
        <v>25</v>
      </c>
      <c r="C11" s="18">
        <v>476.19047619047615</v>
      </c>
      <c r="D11" s="23"/>
      <c r="E11" s="18"/>
      <c r="F11" s="61"/>
      <c r="G11" s="17"/>
      <c r="H11" s="21"/>
      <c r="I11" s="21"/>
      <c r="J11" s="21"/>
      <c r="K11" s="21"/>
      <c r="L11" s="21"/>
      <c r="M11" s="21"/>
    </row>
    <row r="12" spans="1:13" ht="15" customHeight="1" x14ac:dyDescent="0.35">
      <c r="A12" s="24"/>
      <c r="B12" s="14" t="s">
        <v>26</v>
      </c>
      <c r="C12" s="18">
        <v>2380.9523809523807</v>
      </c>
      <c r="D12" s="23"/>
      <c r="E12" s="18"/>
      <c r="F12" s="61"/>
      <c r="G12" s="17"/>
      <c r="H12" s="21"/>
      <c r="I12" s="21"/>
      <c r="J12" s="21"/>
      <c r="K12" s="21"/>
      <c r="L12" s="21"/>
      <c r="M12" s="21"/>
    </row>
    <row r="13" spans="1:13" x14ac:dyDescent="0.35">
      <c r="A13" s="24"/>
      <c r="B13" s="14" t="s">
        <v>44</v>
      </c>
      <c r="C13" s="18">
        <v>190.47619047619048</v>
      </c>
      <c r="D13" s="23"/>
      <c r="E13" s="18"/>
      <c r="F13" s="61"/>
      <c r="G13" s="17"/>
      <c r="H13" s="21"/>
      <c r="I13" s="21"/>
      <c r="J13" s="21"/>
      <c r="K13" s="21"/>
      <c r="L13" s="21"/>
      <c r="M13" s="21"/>
    </row>
    <row r="14" spans="1:13" x14ac:dyDescent="0.35">
      <c r="A14" s="24"/>
      <c r="B14" s="14" t="s">
        <v>45</v>
      </c>
      <c r="C14" s="18">
        <v>238.09523809523807</v>
      </c>
      <c r="D14" s="23"/>
      <c r="E14" s="18"/>
      <c r="F14" s="61"/>
      <c r="G14" s="17"/>
      <c r="H14" s="21"/>
      <c r="I14" s="21"/>
      <c r="J14" s="21"/>
      <c r="K14" s="21"/>
      <c r="L14" s="21"/>
      <c r="M14" s="21"/>
    </row>
    <row r="15" spans="1:13" x14ac:dyDescent="0.35">
      <c r="A15" s="24"/>
      <c r="B15" s="14" t="s">
        <v>27</v>
      </c>
      <c r="C15" s="18">
        <v>476.19047619047615</v>
      </c>
      <c r="D15" s="23"/>
      <c r="E15" s="18"/>
      <c r="F15" s="61"/>
      <c r="G15" s="17"/>
      <c r="H15" s="21"/>
      <c r="I15" s="21"/>
      <c r="J15" s="21"/>
      <c r="K15" s="21"/>
      <c r="L15" s="21"/>
      <c r="M15" s="21"/>
    </row>
    <row r="16" spans="1:13" x14ac:dyDescent="0.35">
      <c r="A16" s="24"/>
      <c r="B16" s="14" t="s">
        <v>42</v>
      </c>
      <c r="C16" s="18">
        <v>571.42857142857144</v>
      </c>
      <c r="D16" s="23"/>
      <c r="E16" s="18"/>
      <c r="F16" s="61"/>
      <c r="G16" s="17"/>
      <c r="H16" s="21"/>
      <c r="I16" s="21"/>
      <c r="J16" s="21"/>
      <c r="K16" s="21"/>
      <c r="L16" s="21"/>
      <c r="M16" s="21"/>
    </row>
    <row r="17" spans="1:13" x14ac:dyDescent="0.35">
      <c r="A17" s="24"/>
      <c r="B17" s="14" t="s">
        <v>28</v>
      </c>
      <c r="C17" s="18">
        <v>476.19047619047615</v>
      </c>
      <c r="D17" s="23"/>
      <c r="E17" s="18"/>
      <c r="F17" s="61"/>
      <c r="G17" s="17"/>
      <c r="H17" s="21"/>
      <c r="I17" s="21"/>
      <c r="J17" s="21"/>
      <c r="K17" s="21"/>
      <c r="L17" s="21"/>
      <c r="M17" s="21"/>
    </row>
    <row r="18" spans="1:13" x14ac:dyDescent="0.35">
      <c r="A18" s="24"/>
      <c r="B18" s="14" t="s">
        <v>29</v>
      </c>
      <c r="C18" s="18">
        <v>952.38095238095229</v>
      </c>
      <c r="D18" s="23"/>
      <c r="E18" s="18"/>
      <c r="F18" s="61"/>
      <c r="G18" s="17"/>
      <c r="H18" s="21"/>
      <c r="I18" s="21"/>
      <c r="J18" s="21"/>
      <c r="K18" s="21"/>
      <c r="L18" s="21"/>
      <c r="M18" s="21"/>
    </row>
    <row r="19" spans="1:13" x14ac:dyDescent="0.35">
      <c r="A19" s="24"/>
      <c r="B19" s="14" t="s">
        <v>30</v>
      </c>
      <c r="C19" s="18">
        <v>952.38095238095229</v>
      </c>
      <c r="D19" s="23"/>
      <c r="E19" s="18"/>
      <c r="F19" s="61"/>
      <c r="G19" s="17"/>
      <c r="H19" s="21"/>
      <c r="I19" s="21"/>
      <c r="J19" s="21"/>
      <c r="K19" s="21"/>
      <c r="L19" s="21"/>
      <c r="M19" s="21"/>
    </row>
    <row r="20" spans="1:13" x14ac:dyDescent="0.35">
      <c r="A20" s="24"/>
      <c r="B20" s="17" t="s">
        <v>31</v>
      </c>
      <c r="C20" s="18">
        <v>476.19047619047615</v>
      </c>
      <c r="D20" s="23"/>
      <c r="E20" s="18"/>
      <c r="F20" s="61"/>
      <c r="G20" s="17"/>
      <c r="H20" s="21"/>
      <c r="I20" s="21"/>
      <c r="J20" s="21"/>
      <c r="K20" s="21"/>
      <c r="L20" s="21"/>
      <c r="M20" s="21"/>
    </row>
    <row r="21" spans="1:13" x14ac:dyDescent="0.35">
      <c r="A21" s="46" t="s">
        <v>10</v>
      </c>
      <c r="B21" s="47" t="s">
        <v>11</v>
      </c>
      <c r="C21" s="48">
        <f>SUBTOTAL(9,C8:C20)</f>
        <v>16190.476190476191</v>
      </c>
      <c r="D21" s="48">
        <v>15000</v>
      </c>
      <c r="E21" s="48">
        <f>C21-D21</f>
        <v>1190.4761904761908</v>
      </c>
      <c r="F21" s="62">
        <f>IFERROR(E21/D21,"na")</f>
        <v>7.9365079365079388E-2</v>
      </c>
      <c r="G21" s="17"/>
      <c r="H21" s="21"/>
      <c r="I21" s="21"/>
      <c r="J21" s="21"/>
      <c r="K21" s="21"/>
      <c r="L21" s="21"/>
      <c r="M21" s="21"/>
    </row>
    <row r="22" spans="1:13" x14ac:dyDescent="0.35">
      <c r="A22" s="24"/>
      <c r="B22" s="17"/>
      <c r="C22" s="18"/>
      <c r="D22" s="23"/>
      <c r="E22" s="19"/>
      <c r="F22" s="20"/>
      <c r="G22" s="17"/>
      <c r="H22" s="21"/>
      <c r="I22" s="21"/>
      <c r="J22" s="21"/>
      <c r="K22" s="21"/>
      <c r="L22" s="21"/>
      <c r="M22" s="21"/>
    </row>
    <row r="23" spans="1:13" x14ac:dyDescent="0.35">
      <c r="A23" s="24"/>
      <c r="B23" s="17" t="s">
        <v>38</v>
      </c>
      <c r="C23" s="18">
        <v>250</v>
      </c>
      <c r="D23" s="23"/>
      <c r="E23" s="19"/>
      <c r="F23" s="20"/>
      <c r="G23" s="17"/>
      <c r="H23" s="21"/>
      <c r="I23" s="21"/>
      <c r="J23" s="21"/>
      <c r="K23" s="21"/>
      <c r="L23" s="21"/>
      <c r="M23" s="21"/>
    </row>
    <row r="24" spans="1:13" x14ac:dyDescent="0.35">
      <c r="A24" s="24"/>
      <c r="B24" s="17" t="s">
        <v>39</v>
      </c>
      <c r="C24" s="18">
        <v>952.38095238095229</v>
      </c>
      <c r="D24" s="23"/>
      <c r="E24" s="19"/>
      <c r="F24" s="20"/>
      <c r="G24" s="17"/>
      <c r="H24" s="21"/>
      <c r="I24" s="21"/>
      <c r="J24" s="21"/>
      <c r="K24" s="21"/>
      <c r="L24" s="21"/>
      <c r="M24" s="21"/>
    </row>
    <row r="25" spans="1:13" x14ac:dyDescent="0.35">
      <c r="A25" s="46" t="s">
        <v>12</v>
      </c>
      <c r="B25" s="47" t="s">
        <v>11</v>
      </c>
      <c r="C25" s="48">
        <f>SUM(C23:C24)</f>
        <v>1202.3809523809523</v>
      </c>
      <c r="D25" s="48">
        <v>1000</v>
      </c>
      <c r="E25" s="48">
        <f>C25-D25</f>
        <v>202.38095238095229</v>
      </c>
      <c r="F25" s="62">
        <f>IFERROR(E25/D25,"na")</f>
        <v>0.2023809523809523</v>
      </c>
      <c r="G25" s="17"/>
      <c r="H25" s="21"/>
      <c r="I25" s="21"/>
      <c r="J25" s="21"/>
      <c r="K25" s="21"/>
      <c r="L25" s="21"/>
      <c r="M25" s="21"/>
    </row>
    <row r="26" spans="1:13" x14ac:dyDescent="0.35">
      <c r="A26" s="24"/>
      <c r="B26" s="17"/>
      <c r="C26" s="37"/>
      <c r="D26" s="38"/>
      <c r="E26" s="39"/>
      <c r="F26" s="40"/>
      <c r="G26" s="17"/>
      <c r="H26" s="21"/>
      <c r="I26" s="21"/>
      <c r="J26" s="21"/>
      <c r="K26" s="21"/>
      <c r="L26" s="21"/>
      <c r="M26" s="21"/>
    </row>
    <row r="27" spans="1:13" x14ac:dyDescent="0.35">
      <c r="A27" s="22"/>
      <c r="B27" s="17" t="s">
        <v>32</v>
      </c>
      <c r="C27" s="18">
        <v>150</v>
      </c>
      <c r="D27" s="23"/>
      <c r="E27" s="19"/>
      <c r="F27" s="20"/>
      <c r="G27" s="17"/>
      <c r="H27" s="21"/>
      <c r="I27" s="21"/>
      <c r="J27" s="21"/>
      <c r="K27" s="21"/>
      <c r="L27" s="21"/>
      <c r="M27" s="21"/>
    </row>
    <row r="28" spans="1:13" x14ac:dyDescent="0.35">
      <c r="A28" s="46" t="s">
        <v>13</v>
      </c>
      <c r="B28" s="47" t="s">
        <v>11</v>
      </c>
      <c r="C28" s="48">
        <f>SUBTOTAL(9,C27:C27)</f>
        <v>150</v>
      </c>
      <c r="D28" s="48">
        <v>200</v>
      </c>
      <c r="E28" s="48">
        <f>C28-D28</f>
        <v>-50</v>
      </c>
      <c r="F28" s="62">
        <f>IFERROR(E28/D28,"na")</f>
        <v>-0.25</v>
      </c>
      <c r="G28" s="17"/>
      <c r="H28" s="21"/>
      <c r="I28" s="21"/>
      <c r="J28" s="21"/>
      <c r="K28" s="21"/>
      <c r="L28" s="21"/>
      <c r="M28" s="21"/>
    </row>
    <row r="29" spans="1:13" ht="9" customHeight="1" x14ac:dyDescent="0.35">
      <c r="A29" s="24"/>
      <c r="B29" s="17"/>
      <c r="C29" s="37"/>
      <c r="D29" s="38"/>
      <c r="E29" s="39"/>
      <c r="F29" s="40"/>
      <c r="G29" s="17"/>
      <c r="H29" s="21"/>
      <c r="I29" s="21"/>
      <c r="J29" s="21"/>
      <c r="K29" s="21"/>
      <c r="L29" s="21"/>
      <c r="M29" s="21"/>
    </row>
    <row r="30" spans="1:13" x14ac:dyDescent="0.35">
      <c r="A30" s="22"/>
      <c r="B30" s="17" t="s">
        <v>35</v>
      </c>
      <c r="C30" s="18">
        <v>150</v>
      </c>
      <c r="D30" s="23"/>
      <c r="E30" s="19"/>
      <c r="F30" s="20"/>
      <c r="G30" s="17"/>
      <c r="H30" s="21"/>
      <c r="I30" s="21"/>
      <c r="J30" s="21"/>
      <c r="K30" s="21"/>
      <c r="L30" s="21"/>
      <c r="M30" s="21"/>
    </row>
    <row r="31" spans="1:13" x14ac:dyDescent="0.35">
      <c r="A31" s="22"/>
      <c r="B31" s="17" t="s">
        <v>37</v>
      </c>
      <c r="C31" s="18">
        <v>150</v>
      </c>
      <c r="D31" s="23"/>
      <c r="E31" s="19"/>
      <c r="F31" s="20"/>
      <c r="G31" s="17"/>
      <c r="H31" s="21"/>
      <c r="I31" s="21"/>
      <c r="J31" s="21"/>
      <c r="K31" s="21"/>
      <c r="L31" s="21"/>
      <c r="M31" s="21"/>
    </row>
    <row r="32" spans="1:13" x14ac:dyDescent="0.35">
      <c r="A32" s="22"/>
      <c r="B32" s="17" t="s">
        <v>36</v>
      </c>
      <c r="C32" s="18">
        <v>150</v>
      </c>
      <c r="D32" s="23"/>
      <c r="E32" s="19"/>
      <c r="F32" s="20"/>
      <c r="G32" s="17"/>
      <c r="H32" s="21"/>
      <c r="I32" s="21"/>
      <c r="J32" s="21"/>
      <c r="K32" s="21"/>
      <c r="L32" s="21"/>
      <c r="M32" s="21"/>
    </row>
    <row r="33" spans="1:13" x14ac:dyDescent="0.35">
      <c r="A33" s="46" t="s">
        <v>14</v>
      </c>
      <c r="B33" s="47" t="s">
        <v>11</v>
      </c>
      <c r="C33" s="48">
        <f>SUBTOTAL(9,C30:C32)</f>
        <v>450</v>
      </c>
      <c r="D33" s="48">
        <v>350</v>
      </c>
      <c r="E33" s="48">
        <f>C33-D33</f>
        <v>100</v>
      </c>
      <c r="F33" s="62">
        <f>IFERROR(E33/D33,"na")</f>
        <v>0.2857142857142857</v>
      </c>
      <c r="G33" s="17"/>
      <c r="H33" s="21"/>
      <c r="I33" s="21"/>
      <c r="J33" s="21"/>
      <c r="K33" s="21"/>
      <c r="L33" s="21"/>
      <c r="M33" s="21"/>
    </row>
    <row r="34" spans="1:13" x14ac:dyDescent="0.35">
      <c r="A34" s="22"/>
      <c r="B34" s="17"/>
      <c r="C34" s="18"/>
      <c r="D34" s="23"/>
      <c r="E34" s="19"/>
      <c r="F34" s="20"/>
      <c r="G34" s="17"/>
      <c r="H34" s="21"/>
      <c r="I34" s="21"/>
      <c r="J34" s="21"/>
      <c r="K34" s="21"/>
      <c r="L34" s="21"/>
      <c r="M34" s="21"/>
    </row>
    <row r="35" spans="1:13" x14ac:dyDescent="0.35">
      <c r="A35" s="22"/>
      <c r="B35" s="17" t="s">
        <v>48</v>
      </c>
      <c r="C35" s="18">
        <v>525</v>
      </c>
      <c r="D35" s="23"/>
      <c r="E35" s="19"/>
      <c r="F35" s="20"/>
      <c r="G35" s="17"/>
      <c r="H35" s="21"/>
      <c r="I35" s="21"/>
      <c r="J35" s="21"/>
      <c r="K35" s="21"/>
      <c r="L35" s="21"/>
      <c r="M35" s="21"/>
    </row>
    <row r="36" spans="1:13" x14ac:dyDescent="0.35">
      <c r="A36" s="46" t="s">
        <v>15</v>
      </c>
      <c r="B36" s="47" t="s">
        <v>11</v>
      </c>
      <c r="C36" s="48">
        <f>SUBTOTAL(9,C29:C35)</f>
        <v>975</v>
      </c>
      <c r="D36" s="48">
        <v>1250</v>
      </c>
      <c r="E36" s="48">
        <f>C36-D36</f>
        <v>-275</v>
      </c>
      <c r="F36" s="62">
        <f>IFERROR(E36/D36,"na")</f>
        <v>-0.22</v>
      </c>
      <c r="G36" s="17"/>
      <c r="H36" s="21"/>
      <c r="I36" s="21"/>
      <c r="J36" s="21"/>
      <c r="K36" s="21"/>
      <c r="L36" s="21"/>
      <c r="M36" s="21"/>
    </row>
    <row r="37" spans="1:13" ht="8.25" customHeight="1" x14ac:dyDescent="0.35">
      <c r="A37" s="22"/>
      <c r="B37" s="17"/>
      <c r="C37" s="18"/>
      <c r="D37" s="23"/>
      <c r="E37" s="19"/>
      <c r="F37" s="20"/>
      <c r="G37" s="17"/>
      <c r="H37" s="21"/>
      <c r="I37" s="21"/>
      <c r="J37" s="21"/>
      <c r="K37" s="21"/>
      <c r="L37" s="21"/>
      <c r="M37" s="21"/>
    </row>
    <row r="38" spans="1:13" x14ac:dyDescent="0.35">
      <c r="A38" s="22"/>
      <c r="B38" s="17" t="s">
        <v>49</v>
      </c>
      <c r="C38" s="18">
        <v>50</v>
      </c>
      <c r="D38" s="23"/>
      <c r="E38" s="19"/>
      <c r="F38" s="20"/>
      <c r="G38" s="17"/>
      <c r="H38" s="21"/>
      <c r="I38" s="21"/>
      <c r="J38" s="21"/>
      <c r="K38" s="21"/>
      <c r="L38" s="21"/>
      <c r="M38" s="21"/>
    </row>
    <row r="39" spans="1:13" x14ac:dyDescent="0.35">
      <c r="A39" s="46" t="s">
        <v>16</v>
      </c>
      <c r="B39" s="47" t="s">
        <v>11</v>
      </c>
      <c r="C39" s="48">
        <f>SUBTOTAL(9,C38:C38)</f>
        <v>50</v>
      </c>
      <c r="D39" s="48">
        <v>0</v>
      </c>
      <c r="E39" s="48">
        <f>C39-D39</f>
        <v>50</v>
      </c>
      <c r="F39" s="62" t="str">
        <f>IFERROR(E39/D39,"na")</f>
        <v>na</v>
      </c>
      <c r="G39" s="17"/>
      <c r="H39" s="21"/>
      <c r="I39" s="21"/>
      <c r="J39" s="21"/>
      <c r="K39" s="21"/>
      <c r="L39" s="21"/>
      <c r="M39" s="21"/>
    </row>
    <row r="40" spans="1:13" x14ac:dyDescent="0.35">
      <c r="A40" s="24"/>
      <c r="B40" s="17"/>
      <c r="C40" s="37"/>
      <c r="D40" s="38"/>
      <c r="E40" s="39"/>
      <c r="F40" s="40"/>
      <c r="G40" s="17"/>
      <c r="H40" s="21"/>
      <c r="I40" s="21"/>
      <c r="J40" s="21"/>
      <c r="K40" s="21"/>
      <c r="L40" s="21"/>
      <c r="M40" s="21"/>
    </row>
    <row r="41" spans="1:13" x14ac:dyDescent="0.35">
      <c r="A41" s="22"/>
      <c r="B41" s="17" t="s">
        <v>40</v>
      </c>
      <c r="C41" s="18">
        <v>250</v>
      </c>
      <c r="D41" s="23"/>
      <c r="E41" s="19"/>
      <c r="F41" s="20"/>
      <c r="G41" s="17"/>
      <c r="H41" s="21"/>
      <c r="I41" s="21"/>
      <c r="J41" s="21"/>
      <c r="K41" s="21"/>
      <c r="L41" s="21"/>
      <c r="M41" s="21"/>
    </row>
    <row r="42" spans="1:13" x14ac:dyDescent="0.35">
      <c r="A42" s="22"/>
      <c r="B42" s="17" t="s">
        <v>33</v>
      </c>
      <c r="C42" s="18">
        <v>3125</v>
      </c>
      <c r="D42" s="23"/>
      <c r="E42" s="19"/>
      <c r="F42" s="20"/>
      <c r="G42" s="17"/>
      <c r="H42" s="21"/>
      <c r="I42" s="21"/>
      <c r="J42" s="21"/>
      <c r="K42" s="21"/>
      <c r="L42" s="21"/>
      <c r="M42" s="21"/>
    </row>
    <row r="43" spans="1:13" x14ac:dyDescent="0.35">
      <c r="A43" s="46" t="s">
        <v>17</v>
      </c>
      <c r="B43" s="47" t="s">
        <v>11</v>
      </c>
      <c r="C43" s="48">
        <f>SUBTOTAL(9,C41:C42)</f>
        <v>3375</v>
      </c>
      <c r="D43" s="48">
        <v>3500</v>
      </c>
      <c r="E43" s="48">
        <f>C43-D43</f>
        <v>-125</v>
      </c>
      <c r="F43" s="62">
        <f>IFERROR(E43/D43,"na")</f>
        <v>-3.5714285714285712E-2</v>
      </c>
      <c r="G43" s="17"/>
      <c r="H43" s="21"/>
      <c r="I43" s="21"/>
      <c r="J43" s="21"/>
      <c r="K43" s="21"/>
      <c r="L43" s="21"/>
      <c r="M43" s="21"/>
    </row>
    <row r="44" spans="1:13" s="32" customFormat="1" ht="8.25" customHeight="1" x14ac:dyDescent="0.35">
      <c r="A44" s="25"/>
      <c r="B44" s="26"/>
      <c r="C44" s="27"/>
      <c r="D44" s="28"/>
      <c r="E44" s="29"/>
      <c r="F44" s="30"/>
      <c r="G44" s="26"/>
      <c r="H44" s="31"/>
      <c r="I44" s="31"/>
      <c r="J44" s="31"/>
      <c r="K44" s="31"/>
      <c r="L44" s="31"/>
      <c r="M44" s="31"/>
    </row>
    <row r="45" spans="1:13" s="32" customFormat="1" x14ac:dyDescent="0.35">
      <c r="A45" s="25"/>
      <c r="B45" s="26" t="s">
        <v>41</v>
      </c>
      <c r="C45" s="27">
        <v>450</v>
      </c>
      <c r="D45" s="28"/>
      <c r="E45" s="29"/>
      <c r="F45" s="30"/>
      <c r="G45" s="17"/>
      <c r="H45" s="31"/>
      <c r="I45" s="31"/>
      <c r="J45" s="31"/>
      <c r="K45" s="31"/>
      <c r="L45" s="31"/>
      <c r="M45" s="31"/>
    </row>
    <row r="46" spans="1:13" s="32" customFormat="1" x14ac:dyDescent="0.35">
      <c r="A46" s="49" t="s">
        <v>18</v>
      </c>
      <c r="B46" s="50" t="s">
        <v>11</v>
      </c>
      <c r="C46" s="51">
        <f>SUBTOTAL(9,C45:C45)</f>
        <v>450</v>
      </c>
      <c r="D46" s="51">
        <v>0</v>
      </c>
      <c r="E46" s="48">
        <f>C46-D46</f>
        <v>450</v>
      </c>
      <c r="F46" s="62" t="str">
        <f>IFERROR(E46/D46,"na")</f>
        <v>na</v>
      </c>
      <c r="G46" s="26"/>
      <c r="H46" s="31"/>
      <c r="I46" s="31"/>
      <c r="J46" s="31"/>
      <c r="K46" s="31"/>
      <c r="L46" s="31"/>
      <c r="M46" s="31"/>
    </row>
    <row r="47" spans="1:13" ht="7.5" customHeight="1" x14ac:dyDescent="0.35">
      <c r="A47" s="22"/>
      <c r="B47" s="17"/>
      <c r="C47" s="18"/>
      <c r="D47" s="23"/>
      <c r="E47" s="19"/>
      <c r="F47" s="20"/>
      <c r="G47" s="17"/>
      <c r="H47" s="21"/>
      <c r="I47" s="21"/>
      <c r="J47" s="21"/>
      <c r="K47" s="21"/>
      <c r="L47" s="21"/>
      <c r="M47" s="21"/>
    </row>
    <row r="48" spans="1:13" x14ac:dyDescent="0.35">
      <c r="A48" s="22"/>
      <c r="B48" s="17" t="s">
        <v>34</v>
      </c>
      <c r="C48" s="18">
        <v>110</v>
      </c>
      <c r="D48" s="23"/>
      <c r="E48" s="19"/>
      <c r="F48" s="20"/>
      <c r="G48" s="17"/>
      <c r="H48" s="21"/>
      <c r="I48" s="21"/>
      <c r="J48" s="21"/>
      <c r="K48" s="21"/>
      <c r="L48" s="21"/>
      <c r="M48" s="21"/>
    </row>
    <row r="49" spans="1:13" x14ac:dyDescent="0.35">
      <c r="A49" s="46" t="s">
        <v>19</v>
      </c>
      <c r="B49" s="47" t="s">
        <v>11</v>
      </c>
      <c r="C49" s="48">
        <f>SUBTOTAL(9,C48:C48)</f>
        <v>110</v>
      </c>
      <c r="D49" s="48">
        <v>0</v>
      </c>
      <c r="E49" s="48">
        <f>C49-D49</f>
        <v>110</v>
      </c>
      <c r="F49" s="62" t="str">
        <f>IFERROR(E49/D49,"na")</f>
        <v>na</v>
      </c>
      <c r="G49" s="17"/>
      <c r="H49" s="21"/>
      <c r="I49" s="21"/>
      <c r="J49" s="21"/>
      <c r="K49" s="21"/>
      <c r="L49" s="21"/>
      <c r="M49" s="21"/>
    </row>
    <row r="50" spans="1:13" ht="18.75" customHeight="1" thickBot="1" x14ac:dyDescent="0.4">
      <c r="A50" s="52" t="s">
        <v>20</v>
      </c>
      <c r="B50" s="53"/>
      <c r="C50" s="54">
        <f>+C28+C25+C21+C33+C43+C36+C49+C39+C46</f>
        <v>22952.857142857145</v>
      </c>
      <c r="D50" s="54">
        <f>+D28+D25+D21+D33+D43+D36+D49+D39+D46</f>
        <v>21300</v>
      </c>
      <c r="E50" s="54">
        <f>C50-D50</f>
        <v>1652.8571428571449</v>
      </c>
      <c r="F50" s="55">
        <f>IFERROR(E50/D50,"na")</f>
        <v>7.7598926894701645E-2</v>
      </c>
      <c r="G50" s="33"/>
      <c r="H50" s="21"/>
      <c r="I50" s="21"/>
      <c r="J50" s="21"/>
      <c r="K50" s="21"/>
      <c r="L50" s="21"/>
      <c r="M50" s="21"/>
    </row>
    <row r="51" spans="1:13" ht="18.75" customHeight="1" x14ac:dyDescent="0.35">
      <c r="A51" s="13"/>
      <c r="B51" s="14"/>
      <c r="C51" s="15"/>
      <c r="D51" s="15"/>
      <c r="E51" s="15"/>
      <c r="F51" s="16"/>
      <c r="G51" s="14"/>
      <c r="H51" s="21"/>
      <c r="I51" s="21"/>
      <c r="J51" s="21"/>
      <c r="K51" s="21"/>
      <c r="L51" s="21"/>
      <c r="M51" s="21"/>
    </row>
    <row r="52" spans="1:13" x14ac:dyDescent="0.35">
      <c r="A52" s="41" t="s">
        <v>21</v>
      </c>
      <c r="B52" s="42"/>
      <c r="C52" s="43"/>
      <c r="D52" s="43"/>
      <c r="E52" s="44"/>
      <c r="F52" s="45"/>
      <c r="G52" s="42"/>
      <c r="H52" s="21"/>
      <c r="I52" s="21"/>
      <c r="J52" s="21"/>
      <c r="K52" s="21"/>
      <c r="L52" s="21"/>
      <c r="M52" s="21"/>
    </row>
    <row r="53" spans="1:13" x14ac:dyDescent="0.35">
      <c r="A53" s="22"/>
      <c r="B53" s="17" t="s">
        <v>24</v>
      </c>
      <c r="C53" s="18">
        <v>2476.1904761904761</v>
      </c>
      <c r="D53" s="23"/>
      <c r="E53" s="18"/>
      <c r="F53" s="61"/>
      <c r="G53" s="17"/>
      <c r="H53" s="21"/>
      <c r="I53" s="21"/>
      <c r="J53" s="21"/>
      <c r="K53" s="21"/>
      <c r="L53" s="21"/>
      <c r="M53" s="21"/>
    </row>
    <row r="54" spans="1:13" x14ac:dyDescent="0.35">
      <c r="A54" s="24"/>
      <c r="B54" s="17" t="s">
        <v>47</v>
      </c>
      <c r="C54" s="18">
        <v>5714.2857142857138</v>
      </c>
      <c r="D54" s="23"/>
      <c r="E54" s="18"/>
      <c r="F54" s="61"/>
      <c r="G54" s="17"/>
      <c r="H54" s="21"/>
      <c r="I54" s="21"/>
      <c r="J54" s="21"/>
      <c r="K54" s="21"/>
      <c r="L54" s="21"/>
      <c r="M54" s="21"/>
    </row>
    <row r="55" spans="1:13" ht="15.75" customHeight="1" x14ac:dyDescent="0.35">
      <c r="A55" s="24"/>
      <c r="B55" s="14" t="s">
        <v>46</v>
      </c>
      <c r="C55" s="18">
        <v>809.52380952380952</v>
      </c>
      <c r="D55" s="23"/>
      <c r="E55" s="18"/>
      <c r="F55" s="61"/>
      <c r="G55" s="17"/>
      <c r="H55" s="21"/>
      <c r="I55" s="21"/>
      <c r="J55" s="21"/>
      <c r="K55" s="21"/>
      <c r="L55" s="21"/>
      <c r="M55" s="21"/>
    </row>
    <row r="56" spans="1:13" x14ac:dyDescent="0.35">
      <c r="A56" s="24"/>
      <c r="B56" s="14" t="s">
        <v>25</v>
      </c>
      <c r="C56" s="18">
        <v>476.19047619047615</v>
      </c>
      <c r="D56" s="23"/>
      <c r="E56" s="18"/>
      <c r="F56" s="61"/>
      <c r="G56" s="17"/>
      <c r="H56" s="21"/>
      <c r="I56" s="21"/>
      <c r="J56" s="21"/>
      <c r="K56" s="21"/>
      <c r="L56" s="21"/>
      <c r="M56" s="21"/>
    </row>
    <row r="57" spans="1:13" ht="15" customHeight="1" x14ac:dyDescent="0.35">
      <c r="A57" s="24"/>
      <c r="B57" s="14" t="s">
        <v>26</v>
      </c>
      <c r="C57" s="18">
        <v>2380.9523809523807</v>
      </c>
      <c r="D57" s="23"/>
      <c r="E57" s="18"/>
      <c r="F57" s="61"/>
      <c r="G57" s="17"/>
      <c r="H57" s="21"/>
      <c r="I57" s="21"/>
      <c r="J57" s="21"/>
      <c r="K57" s="21"/>
      <c r="L57" s="21"/>
      <c r="M57" s="21"/>
    </row>
    <row r="58" spans="1:13" x14ac:dyDescent="0.35">
      <c r="A58" s="24"/>
      <c r="B58" s="14" t="s">
        <v>44</v>
      </c>
      <c r="C58" s="18">
        <v>190.47619047619048</v>
      </c>
      <c r="D58" s="23"/>
      <c r="E58" s="18"/>
      <c r="F58" s="61"/>
      <c r="G58" s="17"/>
      <c r="H58" s="21"/>
      <c r="I58" s="21"/>
      <c r="J58" s="21"/>
      <c r="K58" s="21"/>
      <c r="L58" s="21"/>
      <c r="M58" s="21"/>
    </row>
    <row r="59" spans="1:13" x14ac:dyDescent="0.35">
      <c r="A59" s="24"/>
      <c r="B59" s="14" t="s">
        <v>45</v>
      </c>
      <c r="C59" s="18">
        <v>238.09523809523807</v>
      </c>
      <c r="D59" s="23"/>
      <c r="E59" s="18"/>
      <c r="F59" s="61"/>
      <c r="G59" s="17"/>
      <c r="H59" s="21"/>
      <c r="I59" s="21"/>
      <c r="J59" s="21"/>
      <c r="K59" s="21"/>
      <c r="L59" s="21"/>
      <c r="M59" s="21"/>
    </row>
    <row r="60" spans="1:13" x14ac:dyDescent="0.35">
      <c r="A60" s="24"/>
      <c r="B60" s="14" t="s">
        <v>27</v>
      </c>
      <c r="C60" s="18">
        <v>476.19047619047615</v>
      </c>
      <c r="D60" s="23"/>
      <c r="E60" s="18"/>
      <c r="F60" s="61"/>
      <c r="G60" s="17"/>
      <c r="H60" s="21"/>
      <c r="I60" s="21"/>
      <c r="J60" s="21"/>
      <c r="K60" s="21"/>
      <c r="L60" s="21"/>
      <c r="M60" s="21"/>
    </row>
    <row r="61" spans="1:13" x14ac:dyDescent="0.35">
      <c r="A61" s="24"/>
      <c r="B61" s="14" t="s">
        <v>42</v>
      </c>
      <c r="C61" s="18">
        <v>571.42857142857144</v>
      </c>
      <c r="D61" s="23"/>
      <c r="E61" s="18"/>
      <c r="F61" s="61"/>
      <c r="G61" s="17"/>
      <c r="H61" s="21"/>
      <c r="I61" s="21"/>
      <c r="J61" s="21"/>
      <c r="K61" s="21"/>
      <c r="L61" s="21"/>
      <c r="M61" s="21"/>
    </row>
    <row r="62" spans="1:13" x14ac:dyDescent="0.35">
      <c r="A62" s="24"/>
      <c r="B62" s="14" t="s">
        <v>28</v>
      </c>
      <c r="C62" s="18">
        <v>476.19047619047615</v>
      </c>
      <c r="D62" s="23"/>
      <c r="E62" s="18"/>
      <c r="F62" s="61"/>
      <c r="G62" s="17"/>
      <c r="H62" s="21"/>
      <c r="I62" s="21"/>
      <c r="J62" s="21"/>
      <c r="K62" s="21"/>
      <c r="L62" s="21"/>
      <c r="M62" s="21"/>
    </row>
    <row r="63" spans="1:13" x14ac:dyDescent="0.35">
      <c r="A63" s="24"/>
      <c r="B63" s="14" t="s">
        <v>29</v>
      </c>
      <c r="C63" s="18">
        <v>952.38095238095229</v>
      </c>
      <c r="D63" s="23"/>
      <c r="E63" s="18"/>
      <c r="F63" s="61"/>
      <c r="G63" s="17"/>
      <c r="H63" s="21"/>
      <c r="I63" s="21"/>
      <c r="J63" s="21"/>
      <c r="K63" s="21"/>
      <c r="L63" s="21"/>
      <c r="M63" s="21"/>
    </row>
    <row r="64" spans="1:13" x14ac:dyDescent="0.35">
      <c r="A64" s="24"/>
      <c r="B64" s="14" t="s">
        <v>30</v>
      </c>
      <c r="C64" s="18">
        <v>952.38095238095229</v>
      </c>
      <c r="D64" s="23"/>
      <c r="E64" s="18"/>
      <c r="F64" s="61"/>
      <c r="G64" s="17"/>
      <c r="H64" s="21"/>
      <c r="I64" s="21"/>
      <c r="J64" s="21"/>
      <c r="K64" s="21"/>
      <c r="L64" s="21"/>
      <c r="M64" s="21"/>
    </row>
    <row r="65" spans="1:13" x14ac:dyDescent="0.35">
      <c r="A65" s="24"/>
      <c r="B65" s="17" t="s">
        <v>31</v>
      </c>
      <c r="C65" s="18">
        <v>476.19047619047615</v>
      </c>
      <c r="D65" s="23"/>
      <c r="E65" s="18"/>
      <c r="F65" s="61"/>
      <c r="G65" s="17"/>
      <c r="H65" s="21"/>
      <c r="I65" s="21"/>
      <c r="J65" s="21"/>
      <c r="K65" s="21"/>
      <c r="L65" s="21"/>
      <c r="M65" s="21"/>
    </row>
    <row r="66" spans="1:13" x14ac:dyDescent="0.35">
      <c r="A66" s="46" t="s">
        <v>10</v>
      </c>
      <c r="B66" s="47" t="s">
        <v>11</v>
      </c>
      <c r="C66" s="48">
        <f>SUBTOTAL(9,C53:C65)</f>
        <v>16190.476190476191</v>
      </c>
      <c r="D66" s="48">
        <v>15000</v>
      </c>
      <c r="E66" s="48">
        <f>C66-D66</f>
        <v>1190.4761904761908</v>
      </c>
      <c r="F66" s="62">
        <f>IFERROR(E66/D66,"na")</f>
        <v>7.9365079365079388E-2</v>
      </c>
      <c r="G66" s="17"/>
      <c r="H66" s="21"/>
      <c r="I66" s="21"/>
      <c r="J66" s="21"/>
      <c r="K66" s="21"/>
      <c r="L66" s="21"/>
      <c r="M66" s="21"/>
    </row>
    <row r="67" spans="1:13" x14ac:dyDescent="0.35">
      <c r="A67" s="24"/>
      <c r="B67" s="17"/>
      <c r="C67" s="18"/>
      <c r="D67" s="23"/>
      <c r="E67" s="19"/>
      <c r="F67" s="20"/>
      <c r="G67" s="17"/>
      <c r="H67" s="21"/>
      <c r="I67" s="21"/>
      <c r="J67" s="21"/>
      <c r="K67" s="21"/>
      <c r="L67" s="21"/>
      <c r="M67" s="21"/>
    </row>
    <row r="68" spans="1:13" x14ac:dyDescent="0.35">
      <c r="A68" s="24"/>
      <c r="B68" s="17" t="s">
        <v>38</v>
      </c>
      <c r="C68" s="18">
        <v>250</v>
      </c>
      <c r="D68" s="23"/>
      <c r="E68" s="19"/>
      <c r="F68" s="20"/>
      <c r="G68" s="17"/>
      <c r="H68" s="21"/>
      <c r="I68" s="21"/>
      <c r="J68" s="21"/>
      <c r="K68" s="21"/>
      <c r="L68" s="21"/>
      <c r="M68" s="21"/>
    </row>
    <row r="69" spans="1:13" x14ac:dyDescent="0.35">
      <c r="A69" s="24"/>
      <c r="B69" s="17" t="s">
        <v>39</v>
      </c>
      <c r="C69" s="18">
        <v>952.38095238095229</v>
      </c>
      <c r="D69" s="23"/>
      <c r="E69" s="19"/>
      <c r="F69" s="20"/>
      <c r="G69" s="17"/>
      <c r="H69" s="21"/>
      <c r="I69" s="21"/>
      <c r="J69" s="21"/>
      <c r="K69" s="21"/>
      <c r="L69" s="21"/>
      <c r="M69" s="21"/>
    </row>
    <row r="70" spans="1:13" x14ac:dyDescent="0.35">
      <c r="A70" s="46" t="s">
        <v>12</v>
      </c>
      <c r="B70" s="47" t="s">
        <v>11</v>
      </c>
      <c r="C70" s="48">
        <f>SUM(C68:C69)</f>
        <v>1202.3809523809523</v>
      </c>
      <c r="D70" s="48">
        <v>1000</v>
      </c>
      <c r="E70" s="48">
        <f>C70-D70</f>
        <v>202.38095238095229</v>
      </c>
      <c r="F70" s="62">
        <f>IFERROR(E70/D70,"na")</f>
        <v>0.2023809523809523</v>
      </c>
      <c r="G70" s="17"/>
      <c r="H70" s="21"/>
      <c r="I70" s="21"/>
      <c r="J70" s="21"/>
      <c r="K70" s="21"/>
      <c r="L70" s="21"/>
      <c r="M70" s="21"/>
    </row>
    <row r="71" spans="1:13" x14ac:dyDescent="0.35">
      <c r="A71" s="24"/>
      <c r="B71" s="17"/>
      <c r="C71" s="37"/>
      <c r="D71" s="38"/>
      <c r="E71" s="39"/>
      <c r="F71" s="40"/>
      <c r="G71" s="17"/>
      <c r="H71" s="21"/>
      <c r="I71" s="21"/>
      <c r="J71" s="21"/>
      <c r="K71" s="21"/>
      <c r="L71" s="21"/>
      <c r="M71" s="21"/>
    </row>
    <row r="72" spans="1:13" x14ac:dyDescent="0.35">
      <c r="A72" s="22"/>
      <c r="B72" s="17" t="s">
        <v>32</v>
      </c>
      <c r="C72" s="18">
        <v>150</v>
      </c>
      <c r="D72" s="23"/>
      <c r="E72" s="19"/>
      <c r="F72" s="20"/>
      <c r="G72" s="17"/>
      <c r="H72" s="21"/>
      <c r="I72" s="21"/>
      <c r="J72" s="21"/>
      <c r="K72" s="21"/>
      <c r="L72" s="21"/>
      <c r="M72" s="21"/>
    </row>
    <row r="73" spans="1:13" x14ac:dyDescent="0.35">
      <c r="A73" s="46" t="s">
        <v>13</v>
      </c>
      <c r="B73" s="47" t="s">
        <v>11</v>
      </c>
      <c r="C73" s="48">
        <f>SUBTOTAL(9,C72:C72)</f>
        <v>150</v>
      </c>
      <c r="D73" s="48">
        <v>200</v>
      </c>
      <c r="E73" s="48">
        <f>C73-D73</f>
        <v>-50</v>
      </c>
      <c r="F73" s="62">
        <f>IFERROR(E73/D73,"na")</f>
        <v>-0.25</v>
      </c>
      <c r="G73" s="17"/>
      <c r="H73" s="21"/>
      <c r="I73" s="21"/>
      <c r="J73" s="21"/>
      <c r="K73" s="21"/>
      <c r="L73" s="21"/>
      <c r="M73" s="21"/>
    </row>
    <row r="74" spans="1:13" ht="9" customHeight="1" x14ac:dyDescent="0.35">
      <c r="A74" s="24"/>
      <c r="B74" s="17"/>
      <c r="C74" s="37"/>
      <c r="D74" s="38"/>
      <c r="E74" s="39"/>
      <c r="F74" s="40"/>
      <c r="G74" s="17"/>
      <c r="H74" s="21"/>
      <c r="I74" s="21"/>
      <c r="J74" s="21"/>
      <c r="K74" s="21"/>
      <c r="L74" s="21"/>
      <c r="M74" s="21"/>
    </row>
    <row r="75" spans="1:13" x14ac:dyDescent="0.35">
      <c r="A75" s="22"/>
      <c r="B75" s="17" t="s">
        <v>35</v>
      </c>
      <c r="C75" s="18">
        <v>150</v>
      </c>
      <c r="D75" s="23"/>
      <c r="E75" s="19"/>
      <c r="F75" s="20"/>
      <c r="G75" s="17"/>
      <c r="H75" s="21"/>
      <c r="I75" s="21"/>
      <c r="J75" s="21"/>
      <c r="K75" s="21"/>
      <c r="L75" s="21"/>
      <c r="M75" s="21"/>
    </row>
    <row r="76" spans="1:13" x14ac:dyDescent="0.35">
      <c r="A76" s="22"/>
      <c r="B76" s="17" t="s">
        <v>37</v>
      </c>
      <c r="C76" s="18">
        <v>150</v>
      </c>
      <c r="D76" s="23"/>
      <c r="E76" s="19"/>
      <c r="F76" s="20"/>
      <c r="G76" s="17"/>
      <c r="H76" s="21"/>
      <c r="I76" s="21"/>
      <c r="J76" s="21"/>
      <c r="K76" s="21"/>
      <c r="L76" s="21"/>
      <c r="M76" s="21"/>
    </row>
    <row r="77" spans="1:13" x14ac:dyDescent="0.35">
      <c r="A77" s="22"/>
      <c r="B77" s="17" t="s">
        <v>36</v>
      </c>
      <c r="C77" s="18">
        <v>150</v>
      </c>
      <c r="D77" s="23"/>
      <c r="E77" s="19"/>
      <c r="F77" s="20"/>
      <c r="G77" s="17"/>
      <c r="H77" s="21"/>
      <c r="I77" s="21"/>
      <c r="J77" s="21"/>
      <c r="K77" s="21"/>
      <c r="L77" s="21"/>
      <c r="M77" s="21"/>
    </row>
    <row r="78" spans="1:13" x14ac:dyDescent="0.35">
      <c r="A78" s="46" t="s">
        <v>14</v>
      </c>
      <c r="B78" s="47" t="s">
        <v>11</v>
      </c>
      <c r="C78" s="48">
        <f>SUBTOTAL(9,C75:C77)</f>
        <v>450</v>
      </c>
      <c r="D78" s="48">
        <v>350</v>
      </c>
      <c r="E78" s="48">
        <f>C78-D78</f>
        <v>100</v>
      </c>
      <c r="F78" s="62">
        <f>IFERROR(E78/D78,"na")</f>
        <v>0.2857142857142857</v>
      </c>
      <c r="G78" s="17"/>
      <c r="H78" s="21"/>
      <c r="I78" s="21"/>
      <c r="J78" s="21"/>
      <c r="K78" s="21"/>
      <c r="L78" s="21"/>
      <c r="M78" s="21"/>
    </row>
    <row r="79" spans="1:13" x14ac:dyDescent="0.35">
      <c r="A79" s="22"/>
      <c r="B79" s="17"/>
      <c r="C79" s="18"/>
      <c r="D79" s="23"/>
      <c r="E79" s="19"/>
      <c r="F79" s="20"/>
      <c r="G79" s="17"/>
      <c r="H79" s="21"/>
      <c r="I79" s="21"/>
      <c r="J79" s="21"/>
      <c r="K79" s="21"/>
      <c r="L79" s="21"/>
      <c r="M79" s="21"/>
    </row>
    <row r="80" spans="1:13" x14ac:dyDescent="0.35">
      <c r="A80" s="22"/>
      <c r="B80" s="17" t="s">
        <v>48</v>
      </c>
      <c r="C80" s="18">
        <v>525</v>
      </c>
      <c r="D80" s="23"/>
      <c r="E80" s="19"/>
      <c r="F80" s="20"/>
      <c r="G80" s="17"/>
      <c r="H80" s="21"/>
      <c r="I80" s="21"/>
      <c r="J80" s="21"/>
      <c r="K80" s="21"/>
      <c r="L80" s="21"/>
      <c r="M80" s="21"/>
    </row>
    <row r="81" spans="1:13" x14ac:dyDescent="0.35">
      <c r="A81" s="46" t="s">
        <v>15</v>
      </c>
      <c r="B81" s="47" t="s">
        <v>11</v>
      </c>
      <c r="C81" s="48">
        <f>SUBTOTAL(9,C74:C80)</f>
        <v>975</v>
      </c>
      <c r="D81" s="48">
        <v>1250</v>
      </c>
      <c r="E81" s="48">
        <f>C81-D81</f>
        <v>-275</v>
      </c>
      <c r="F81" s="62">
        <f>IFERROR(E81/D81,"na")</f>
        <v>-0.22</v>
      </c>
      <c r="G81" s="17"/>
      <c r="H81" s="21"/>
      <c r="I81" s="21"/>
      <c r="J81" s="21"/>
      <c r="K81" s="21"/>
      <c r="L81" s="21"/>
      <c r="M81" s="21"/>
    </row>
    <row r="82" spans="1:13" ht="8.25" customHeight="1" x14ac:dyDescent="0.35">
      <c r="A82" s="22"/>
      <c r="B82" s="17"/>
      <c r="C82" s="18"/>
      <c r="D82" s="23"/>
      <c r="E82" s="19"/>
      <c r="F82" s="20"/>
      <c r="G82" s="17"/>
      <c r="H82" s="21"/>
      <c r="I82" s="21"/>
      <c r="J82" s="21"/>
      <c r="K82" s="21"/>
      <c r="L82" s="21"/>
      <c r="M82" s="21"/>
    </row>
    <row r="83" spans="1:13" x14ac:dyDescent="0.35">
      <c r="A83" s="22"/>
      <c r="B83" s="17" t="s">
        <v>49</v>
      </c>
      <c r="C83" s="18">
        <v>50</v>
      </c>
      <c r="D83" s="23"/>
      <c r="E83" s="19"/>
      <c r="F83" s="20"/>
      <c r="G83" s="17"/>
      <c r="H83" s="21"/>
      <c r="I83" s="21"/>
      <c r="J83" s="21"/>
      <c r="K83" s="21"/>
      <c r="L83" s="21"/>
      <c r="M83" s="21"/>
    </row>
    <row r="84" spans="1:13" x14ac:dyDescent="0.35">
      <c r="A84" s="46" t="s">
        <v>16</v>
      </c>
      <c r="B84" s="47" t="s">
        <v>11</v>
      </c>
      <c r="C84" s="48">
        <f>SUBTOTAL(9,C83:C83)</f>
        <v>50</v>
      </c>
      <c r="D84" s="48">
        <v>0</v>
      </c>
      <c r="E84" s="48">
        <f>C84-D84</f>
        <v>50</v>
      </c>
      <c r="F84" s="62" t="str">
        <f>IFERROR(E84/D84,"na")</f>
        <v>na</v>
      </c>
      <c r="G84" s="17"/>
      <c r="H84" s="21"/>
      <c r="I84" s="21"/>
      <c r="J84" s="21"/>
      <c r="K84" s="21"/>
      <c r="L84" s="21"/>
      <c r="M84" s="21"/>
    </row>
    <row r="85" spans="1:13" x14ac:dyDescent="0.35">
      <c r="A85" s="24"/>
      <c r="B85" s="17"/>
      <c r="C85" s="37"/>
      <c r="D85" s="38"/>
      <c r="E85" s="39"/>
      <c r="F85" s="40"/>
      <c r="G85" s="17"/>
      <c r="H85" s="21"/>
      <c r="I85" s="21"/>
      <c r="J85" s="21"/>
      <c r="K85" s="21"/>
      <c r="L85" s="21"/>
      <c r="M85" s="21"/>
    </row>
    <row r="86" spans="1:13" x14ac:dyDescent="0.35">
      <c r="A86" s="22"/>
      <c r="B86" s="17" t="s">
        <v>40</v>
      </c>
      <c r="C86" s="18">
        <v>250</v>
      </c>
      <c r="D86" s="23"/>
      <c r="E86" s="19"/>
      <c r="F86" s="20"/>
      <c r="G86" s="17"/>
      <c r="H86" s="21"/>
      <c r="I86" s="21"/>
      <c r="J86" s="21"/>
      <c r="K86" s="21"/>
      <c r="L86" s="21"/>
      <c r="M86" s="21"/>
    </row>
    <row r="87" spans="1:13" x14ac:dyDescent="0.35">
      <c r="A87" s="22"/>
      <c r="B87" s="17" t="s">
        <v>33</v>
      </c>
      <c r="C87" s="18">
        <v>3125</v>
      </c>
      <c r="D87" s="23"/>
      <c r="E87" s="19"/>
      <c r="F87" s="20"/>
      <c r="G87" s="17"/>
      <c r="H87" s="21"/>
      <c r="I87" s="21"/>
      <c r="J87" s="21"/>
      <c r="K87" s="21"/>
      <c r="L87" s="21"/>
      <c r="M87" s="21"/>
    </row>
    <row r="88" spans="1:13" x14ac:dyDescent="0.35">
      <c r="A88" s="46" t="s">
        <v>17</v>
      </c>
      <c r="B88" s="47" t="s">
        <v>11</v>
      </c>
      <c r="C88" s="48">
        <f>SUBTOTAL(9,C86:C87)</f>
        <v>3375</v>
      </c>
      <c r="D88" s="48">
        <v>3500</v>
      </c>
      <c r="E88" s="48">
        <f>C88-D88</f>
        <v>-125</v>
      </c>
      <c r="F88" s="62">
        <f>IFERROR(E88/D88,"na")</f>
        <v>-3.5714285714285712E-2</v>
      </c>
      <c r="G88" s="17"/>
      <c r="H88" s="21"/>
      <c r="I88" s="21"/>
      <c r="J88" s="21"/>
      <c r="K88" s="21"/>
      <c r="L88" s="21"/>
      <c r="M88" s="21"/>
    </row>
    <row r="89" spans="1:13" s="32" customFormat="1" ht="8.25" customHeight="1" x14ac:dyDescent="0.35">
      <c r="A89" s="25"/>
      <c r="B89" s="26"/>
      <c r="C89" s="27"/>
      <c r="D89" s="28"/>
      <c r="E89" s="29"/>
      <c r="F89" s="30"/>
      <c r="G89" s="26"/>
      <c r="H89" s="31"/>
      <c r="I89" s="31"/>
      <c r="J89" s="31"/>
      <c r="K89" s="31"/>
      <c r="L89" s="31"/>
      <c r="M89" s="31"/>
    </row>
    <row r="90" spans="1:13" s="32" customFormat="1" x14ac:dyDescent="0.35">
      <c r="A90" s="25"/>
      <c r="B90" s="26" t="s">
        <v>41</v>
      </c>
      <c r="C90" s="27">
        <v>450</v>
      </c>
      <c r="D90" s="28"/>
      <c r="E90" s="29"/>
      <c r="F90" s="30"/>
      <c r="G90" s="17"/>
      <c r="H90" s="31"/>
      <c r="I90" s="31"/>
      <c r="J90" s="31"/>
      <c r="K90" s="31"/>
      <c r="L90" s="31"/>
      <c r="M90" s="31"/>
    </row>
    <row r="91" spans="1:13" s="32" customFormat="1" x14ac:dyDescent="0.35">
      <c r="A91" s="49" t="s">
        <v>18</v>
      </c>
      <c r="B91" s="50" t="s">
        <v>11</v>
      </c>
      <c r="C91" s="51">
        <f>SUBTOTAL(9,C90:C90)</f>
        <v>450</v>
      </c>
      <c r="D91" s="51">
        <v>0</v>
      </c>
      <c r="E91" s="48">
        <f>C91-D91</f>
        <v>450</v>
      </c>
      <c r="F91" s="62" t="str">
        <f>IFERROR(E91/D91,"na")</f>
        <v>na</v>
      </c>
      <c r="G91" s="26"/>
      <c r="H91" s="31"/>
      <c r="I91" s="31"/>
      <c r="J91" s="31"/>
      <c r="K91" s="31"/>
      <c r="L91" s="31"/>
      <c r="M91" s="31"/>
    </row>
    <row r="92" spans="1:13" ht="7.5" customHeight="1" x14ac:dyDescent="0.35">
      <c r="A92" s="22"/>
      <c r="B92" s="17"/>
      <c r="C92" s="18"/>
      <c r="D92" s="23"/>
      <c r="E92" s="19"/>
      <c r="F92" s="20"/>
      <c r="G92" s="17"/>
      <c r="H92" s="21"/>
      <c r="I92" s="21"/>
      <c r="J92" s="21"/>
      <c r="K92" s="21"/>
      <c r="L92" s="21"/>
      <c r="M92" s="21"/>
    </row>
    <row r="93" spans="1:13" x14ac:dyDescent="0.35">
      <c r="A93" s="22"/>
      <c r="B93" s="17" t="s">
        <v>34</v>
      </c>
      <c r="C93" s="18">
        <v>110</v>
      </c>
      <c r="D93" s="23"/>
      <c r="E93" s="19"/>
      <c r="F93" s="20"/>
      <c r="G93" s="17"/>
      <c r="H93" s="21"/>
      <c r="I93" s="21"/>
      <c r="J93" s="21"/>
      <c r="K93" s="21"/>
      <c r="L93" s="21"/>
      <c r="M93" s="21"/>
    </row>
    <row r="94" spans="1:13" x14ac:dyDescent="0.35">
      <c r="A94" s="46" t="s">
        <v>19</v>
      </c>
      <c r="B94" s="47" t="s">
        <v>11</v>
      </c>
      <c r="C94" s="48">
        <f>SUBTOTAL(9,C93:C93)</f>
        <v>110</v>
      </c>
      <c r="D94" s="48">
        <v>0</v>
      </c>
      <c r="E94" s="48">
        <f>C94-D94</f>
        <v>110</v>
      </c>
      <c r="F94" s="62" t="str">
        <f>IFERROR(E94/D94,"na")</f>
        <v>na</v>
      </c>
      <c r="G94" s="17"/>
      <c r="H94" s="21"/>
      <c r="I94" s="21"/>
      <c r="J94" s="21"/>
      <c r="K94" s="21"/>
      <c r="L94" s="21"/>
      <c r="M94" s="21"/>
    </row>
    <row r="95" spans="1:13" ht="18.75" customHeight="1" thickBot="1" x14ac:dyDescent="0.4">
      <c r="A95" s="52" t="s">
        <v>22</v>
      </c>
      <c r="B95" s="53"/>
      <c r="C95" s="54">
        <f>+C73+C70+C66+C78+C88+C81+C94+C84+C91</f>
        <v>22952.857142857145</v>
      </c>
      <c r="D95" s="54">
        <f>+D73+D70+D66+D78+D88+D81+D94+D84+D91</f>
        <v>21300</v>
      </c>
      <c r="E95" s="54">
        <f>C95-D95</f>
        <v>1652.8571428571449</v>
      </c>
      <c r="F95" s="55">
        <f>IFERROR(E95/D95,"na")</f>
        <v>7.7598926894701645E-2</v>
      </c>
      <c r="G95" s="33"/>
      <c r="H95" s="21"/>
      <c r="I95" s="21"/>
      <c r="J95" s="21"/>
      <c r="K95" s="21"/>
      <c r="L95" s="21"/>
      <c r="M95" s="21"/>
    </row>
    <row r="96" spans="1:13" x14ac:dyDescent="0.35">
      <c r="A96" s="64"/>
      <c r="B96" s="17"/>
      <c r="C96" s="18"/>
      <c r="D96" s="23"/>
      <c r="E96" s="19"/>
      <c r="F96" s="20"/>
      <c r="G96" s="65"/>
      <c r="H96" s="21"/>
      <c r="I96" s="21"/>
      <c r="J96" s="21"/>
      <c r="K96" s="21"/>
      <c r="L96" s="21"/>
      <c r="M96" s="21"/>
    </row>
    <row r="97" spans="1:13" ht="15" thickBot="1" x14ac:dyDescent="0.4">
      <c r="A97" s="64"/>
      <c r="B97" s="17"/>
      <c r="C97" s="18"/>
      <c r="D97" s="23"/>
      <c r="E97" s="19"/>
      <c r="F97" s="20"/>
      <c r="G97" s="65"/>
      <c r="H97" s="21"/>
      <c r="I97" s="21"/>
      <c r="J97" s="21"/>
      <c r="K97" s="21"/>
      <c r="L97" s="21"/>
      <c r="M97" s="21"/>
    </row>
    <row r="98" spans="1:13" s="36" customFormat="1" ht="15" thickBot="1" x14ac:dyDescent="0.4">
      <c r="A98" s="56" t="s">
        <v>23</v>
      </c>
      <c r="B98" s="57"/>
      <c r="C98" s="58">
        <f>C95+C50</f>
        <v>45905.71428571429</v>
      </c>
      <c r="D98" s="58">
        <f>D95+D50</f>
        <v>42600</v>
      </c>
      <c r="E98" s="59">
        <f>C98-D98</f>
        <v>3305.7142857142899</v>
      </c>
      <c r="F98" s="60">
        <f>IFERROR(E98/D98,"na")</f>
        <v>7.7598926894701645E-2</v>
      </c>
      <c r="G98" s="34"/>
      <c r="H98" s="35"/>
      <c r="I98" s="35"/>
      <c r="J98" s="35"/>
      <c r="K98" s="35"/>
      <c r="L98" s="35"/>
      <c r="M98" s="35"/>
    </row>
  </sheetData>
  <mergeCells count="2">
    <mergeCell ref="B4:B5"/>
    <mergeCell ref="G4:G5"/>
  </mergeCells>
  <pageMargins left="0.7" right="0.7" top="1" bottom="0.75" header="0.3" footer="0.3"/>
  <pageSetup scale="75" orientation="landscape" r:id="rId1"/>
  <headerFooter>
    <oddHeader>&amp;CGOLDCORP INC.
CORPORATE BUDGET
FISCAL YEAR 2014</oddHeader>
    <oddFooter>&amp;C2014 Budget&amp;RCapital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Capital Expenditures Budget</vt:lpstr>
      <vt:lpstr>'Capital Expenditures Budget'!Print_Area</vt:lpstr>
      <vt:lpstr>'Capital Expenditures Budget'!Print_Titles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Vipond</dc:creator>
  <cp:lastModifiedBy>Corporate Finance Institute® (CFI)</cp:lastModifiedBy>
  <dcterms:created xsi:type="dcterms:W3CDTF">2019-04-27T21:48:18Z</dcterms:created>
  <dcterms:modified xsi:type="dcterms:W3CDTF">2019-04-27T22:19:29Z</dcterms:modified>
</cp:coreProperties>
</file>